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Hoja3!$A$1:$S$40</definedName>
  </definedNames>
  <calcPr calcId="125725"/>
</workbook>
</file>

<file path=xl/calcChain.xml><?xml version="1.0" encoding="utf-8"?>
<calcChain xmlns="http://schemas.openxmlformats.org/spreadsheetml/2006/main">
  <c r="A8" i="4"/>
  <c r="A9" s="1"/>
  <c r="A10" s="1"/>
  <c r="A11" s="1"/>
  <c r="A12" s="1"/>
  <c r="A13" s="1"/>
  <c r="A7"/>
  <c r="A6"/>
  <c r="I11" l="1"/>
  <c r="J11"/>
  <c r="K11"/>
  <c r="O11" s="1"/>
  <c r="L11"/>
  <c r="M11"/>
  <c r="Q11" l="1"/>
  <c r="P11"/>
  <c r="R11" s="1"/>
  <c r="F14"/>
  <c r="H14"/>
  <c r="N14"/>
  <c r="M7"/>
  <c r="L7"/>
  <c r="K7"/>
  <c r="J7"/>
  <c r="I7"/>
  <c r="M8"/>
  <c r="L8"/>
  <c r="K8"/>
  <c r="J8"/>
  <c r="I8"/>
  <c r="M13"/>
  <c r="L13"/>
  <c r="K13"/>
  <c r="J13"/>
  <c r="I13"/>
  <c r="M12"/>
  <c r="L12"/>
  <c r="K12"/>
  <c r="J12"/>
  <c r="I12"/>
  <c r="M10"/>
  <c r="L10"/>
  <c r="K10"/>
  <c r="J10"/>
  <c r="I10"/>
  <c r="M6"/>
  <c r="L6"/>
  <c r="K6"/>
  <c r="J6"/>
  <c r="I6"/>
  <c r="M9"/>
  <c r="L9"/>
  <c r="K9"/>
  <c r="J9"/>
  <c r="I9"/>
  <c r="P12" l="1"/>
  <c r="R12" s="1"/>
  <c r="Q9"/>
  <c r="P10"/>
  <c r="R10" s="1"/>
  <c r="P9"/>
  <c r="R9" s="1"/>
  <c r="Q12"/>
  <c r="O7"/>
  <c r="O6"/>
  <c r="Q7"/>
  <c r="O10"/>
  <c r="Q10"/>
  <c r="Q13"/>
  <c r="O8"/>
  <c r="Q8"/>
  <c r="P7"/>
  <c r="R7" s="1"/>
  <c r="P13"/>
  <c r="R13" s="1"/>
  <c r="O9"/>
  <c r="O13"/>
  <c r="Q6"/>
  <c r="O12"/>
  <c r="P6"/>
  <c r="R6" s="1"/>
  <c r="P8"/>
  <c r="R8" s="1"/>
  <c r="M5" l="1"/>
  <c r="M14" s="1"/>
  <c r="L5"/>
  <c r="L14" s="1"/>
  <c r="K5"/>
  <c r="K14" s="1"/>
  <c r="J5"/>
  <c r="J14" s="1"/>
  <c r="I5"/>
  <c r="I14" s="1"/>
  <c r="P5" l="1"/>
  <c r="P14" s="1"/>
  <c r="Q5"/>
  <c r="Q14" s="1"/>
  <c r="O5"/>
  <c r="O14" s="1"/>
  <c r="R5" l="1"/>
  <c r="R14" s="1"/>
</calcChain>
</file>

<file path=xl/sharedStrings.xml><?xml version="1.0" encoding="utf-8"?>
<sst xmlns="http://schemas.openxmlformats.org/spreadsheetml/2006/main" count="67" uniqueCount="52">
  <si>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</si>
  <si>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</si>
  <si>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</si>
  <si>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</si>
  <si>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</si>
  <si>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</si>
  <si>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</si>
  <si>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</si>
  <si>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</si>
  <si>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</si>
  <si>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</si>
  <si>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</si>
  <si>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</si>
  <si>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</si>
  <si>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</si>
  <si>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</si>
  <si>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</si>
  <si>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</si>
  <si>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</si>
  <si>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</si>
  <si>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</si>
  <si>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</si>
  <si>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</si>
  <si>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</si>
  <si>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</si>
  <si>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</si>
  <si>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</si>
  <si>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</si>
  <si>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</si>
  <si>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</si>
  <si>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</si>
  <si>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</si>
  <si>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AUX. ADMINISTRATIVO I</t>
  </si>
  <si>
    <t>DELEGACION NORDESTE</t>
  </si>
  <si>
    <t>MARIA ESTELA MOYA DE JESUS</t>
  </si>
  <si>
    <t>MARIA VIRGEN ALVARADO</t>
  </si>
  <si>
    <t>NERYS YAMILEY ROSARIO REYES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</si>
  <si>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</si>
  <si>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</si>
  <si>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</si>
  <si>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</si>
  <si>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</si>
  <si>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</si>
  <si>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</si>
  <si>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</si>
  <si>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</si>
  <si>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</si>
  <si>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</si>
  <si>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</si>
  <si>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</si>
  <si>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</si>
  <si>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Agosto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</si>
</sst>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2" fontId="3" fillId="0" borderId="8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15</xdr:col>
      <xdr:colOff>2158999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9"/>
  <sheetViews>
    <sheetView tabSelected="1" topLeftCell="A4" zoomScale="60" zoomScaleNormal="60" zoomScaleSheetLayoutView="10" zoomScalePageLayoutView="25" workbookViewId="0">
      <selection activeCell="A7" sqref="A7:A13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51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39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34</v>
      </c>
      <c r="C5" s="44" t="s">
        <v>33</v>
      </c>
      <c r="D5" s="44" t="s">
        <v>30</v>
      </c>
      <c r="E5" s="45" t="s">
        <v>38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1190.1199999999999</v>
      </c>
      <c r="O5" s="51">
        <f t="shared" ref="O5" si="5">SUM(I5:N5)</f>
        <v>8610.119999999999</v>
      </c>
      <c r="P5" s="51">
        <f t="shared" ref="P5" si="6">+G5+H5+I5+L5+N5</f>
        <v>3283.62</v>
      </c>
      <c r="Q5" s="51">
        <f t="shared" ref="Q5" si="7">+J5+K5+M5</f>
        <v>5351.5</v>
      </c>
      <c r="R5" s="51">
        <f t="shared" ref="R5" si="8">+F5-P5</f>
        <v>31716.38</v>
      </c>
      <c r="S5" s="47">
        <v>111</v>
      </c>
    </row>
    <row r="6" spans="1:115" s="48" customFormat="1" ht="33.950000000000003" customHeight="1">
      <c r="A6" s="43">
        <f>+A5+1</f>
        <v>2</v>
      </c>
      <c r="B6" s="44" t="s">
        <v>41</v>
      </c>
      <c r="C6" s="44" t="s">
        <v>40</v>
      </c>
      <c r="D6" s="44" t="s">
        <v>31</v>
      </c>
      <c r="E6" s="45" t="s">
        <v>38</v>
      </c>
      <c r="F6" s="49">
        <v>28875</v>
      </c>
      <c r="G6" s="50"/>
      <c r="H6" s="51">
        <v>25</v>
      </c>
      <c r="I6" s="51">
        <f t="shared" ref="I6:I12" si="9">+F6*2.87%</f>
        <v>828.71249999999998</v>
      </c>
      <c r="J6" s="51">
        <f t="shared" ref="J6:J12" si="10">+F6*7.1%</f>
        <v>2050.125</v>
      </c>
      <c r="K6" s="51">
        <f t="shared" ref="K6:K12" si="11">F6*1.1%</f>
        <v>317.62500000000006</v>
      </c>
      <c r="L6" s="51">
        <f t="shared" ref="L6:L12" si="12">+F6*3.04%</f>
        <v>877.8</v>
      </c>
      <c r="M6" s="51">
        <f t="shared" ref="M6:M12" si="13">+F6*7.09%</f>
        <v>2047.2375000000002</v>
      </c>
      <c r="N6" s="52"/>
      <c r="O6" s="51">
        <f t="shared" ref="O6:O12" si="14">SUM(I6:N6)</f>
        <v>6121.5</v>
      </c>
      <c r="P6" s="51">
        <f t="shared" ref="P6:P12" si="15">+G6+H6+I6+L6+N6</f>
        <v>1731.5124999999998</v>
      </c>
      <c r="Q6" s="51">
        <f t="shared" ref="Q6:Q12" si="16">+J6+K6+M6</f>
        <v>4414.9875000000002</v>
      </c>
      <c r="R6" s="51">
        <f t="shared" ref="R6:R12" si="17">+F6-P6</f>
        <v>27143.487499999999</v>
      </c>
      <c r="S6" s="47">
        <v>111</v>
      </c>
    </row>
    <row r="7" spans="1:115" s="48" customFormat="1" ht="33.950000000000003" customHeight="1">
      <c r="A7" s="43">
        <f t="shared" ref="A7:A13" si="18">+A6+1</f>
        <v>3</v>
      </c>
      <c r="B7" s="44" t="s">
        <v>42</v>
      </c>
      <c r="C7" s="44" t="s">
        <v>33</v>
      </c>
      <c r="D7" s="44" t="s">
        <v>31</v>
      </c>
      <c r="E7" s="45" t="s">
        <v>43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/>
      <c r="O7" s="51">
        <f>SUM(I7:N7)</f>
        <v>6121.5</v>
      </c>
      <c r="P7" s="51">
        <f>+G7+H7+I7+L7+N7</f>
        <v>1731.5124999999998</v>
      </c>
      <c r="Q7" s="51">
        <f>+J7+K7+M7</f>
        <v>4414.9875000000002</v>
      </c>
      <c r="R7" s="51">
        <f>+F7-P7</f>
        <v>27143.487499999999</v>
      </c>
      <c r="S7" s="47">
        <v>111</v>
      </c>
    </row>
    <row r="8" spans="1:115" s="48" customFormat="1" ht="33.950000000000003" customHeight="1">
      <c r="A8" s="43">
        <f t="shared" si="18"/>
        <v>4</v>
      </c>
      <c r="B8" s="44" t="s">
        <v>36</v>
      </c>
      <c r="C8" s="44" t="s">
        <v>33</v>
      </c>
      <c r="D8" s="44" t="s">
        <v>32</v>
      </c>
      <c r="E8" s="45" t="s">
        <v>38</v>
      </c>
      <c r="F8" s="46">
        <v>22000</v>
      </c>
      <c r="G8" s="50"/>
      <c r="H8" s="51">
        <v>25</v>
      </c>
      <c r="I8" s="51">
        <f>+F8*2.87%</f>
        <v>631.4</v>
      </c>
      <c r="J8" s="51">
        <f>+F8*7.1%</f>
        <v>1561.9999999999998</v>
      </c>
      <c r="K8" s="51">
        <f>F8*1.1%</f>
        <v>242.00000000000003</v>
      </c>
      <c r="L8" s="51">
        <f>+F8*3.04%</f>
        <v>668.8</v>
      </c>
      <c r="M8" s="51">
        <f>+F8*7.09%</f>
        <v>1559.8000000000002</v>
      </c>
      <c r="N8" s="52">
        <v>1190.1199999999999</v>
      </c>
      <c r="O8" s="51">
        <f>SUM(I8:N8)</f>
        <v>5854.12</v>
      </c>
      <c r="P8" s="51">
        <f>+G8+H8+I8+L8+N8</f>
        <v>2515.3199999999997</v>
      </c>
      <c r="Q8" s="51">
        <f>+J8+K8+M8</f>
        <v>3363.8</v>
      </c>
      <c r="R8" s="51">
        <f>+F8-P8</f>
        <v>19484.68</v>
      </c>
      <c r="S8" s="47">
        <v>111</v>
      </c>
    </row>
    <row r="9" spans="1:115" s="41" customFormat="1" ht="38.25" customHeight="1">
      <c r="A9" s="43">
        <f t="shared" si="18"/>
        <v>5</v>
      </c>
      <c r="B9" s="58" t="s">
        <v>44</v>
      </c>
      <c r="C9" s="44" t="s">
        <v>33</v>
      </c>
      <c r="D9" s="59" t="s">
        <v>45</v>
      </c>
      <c r="E9" s="58" t="s">
        <v>43</v>
      </c>
      <c r="F9" s="75">
        <v>23100</v>
      </c>
      <c r="G9" s="57"/>
      <c r="H9" s="60">
        <v>25</v>
      </c>
      <c r="I9" s="51">
        <f t="shared" ref="I9" si="19">+F9*2.87%</f>
        <v>662.97</v>
      </c>
      <c r="J9" s="51">
        <f t="shared" ref="J9" si="20">+F9*7.1%</f>
        <v>1640.1</v>
      </c>
      <c r="K9" s="51">
        <f t="shared" ref="K9" si="21">F9*1.1%</f>
        <v>254.10000000000002</v>
      </c>
      <c r="L9" s="51">
        <f t="shared" ref="L9" si="22">+F9*3.04%</f>
        <v>702.24</v>
      </c>
      <c r="M9" s="51">
        <f t="shared" ref="M9" si="23">+F9*7.09%</f>
        <v>1637.7900000000002</v>
      </c>
      <c r="N9" s="52"/>
      <c r="O9" s="51">
        <f t="shared" ref="O9" si="24">SUM(I9:N9)</f>
        <v>4897.2</v>
      </c>
      <c r="P9" s="51">
        <f t="shared" ref="P9" si="25">+G9+H9+I9+L9+N9</f>
        <v>1390.21</v>
      </c>
      <c r="Q9" s="51">
        <f t="shared" ref="Q9" si="26">+J9+K9+M9</f>
        <v>3531.99</v>
      </c>
      <c r="R9" s="51">
        <f t="shared" ref="R9" si="27">+F9-P9</f>
        <v>21709.79</v>
      </c>
      <c r="S9" s="47">
        <v>111</v>
      </c>
    </row>
    <row r="10" spans="1:115" s="48" customFormat="1" ht="33.950000000000003" customHeight="1">
      <c r="A10" s="43">
        <f t="shared" si="18"/>
        <v>6</v>
      </c>
      <c r="B10" s="44" t="s">
        <v>46</v>
      </c>
      <c r="C10" s="44" t="s">
        <v>33</v>
      </c>
      <c r="D10" s="44" t="s">
        <v>47</v>
      </c>
      <c r="E10" s="45" t="s">
        <v>43</v>
      </c>
      <c r="F10" s="49">
        <v>20000</v>
      </c>
      <c r="G10" s="50"/>
      <c r="H10" s="51">
        <v>25</v>
      </c>
      <c r="I10" s="51">
        <f t="shared" si="9"/>
        <v>574</v>
      </c>
      <c r="J10" s="51">
        <f t="shared" si="10"/>
        <v>1419.9999999999998</v>
      </c>
      <c r="K10" s="51">
        <f t="shared" si="11"/>
        <v>220.00000000000003</v>
      </c>
      <c r="L10" s="51">
        <f t="shared" si="12"/>
        <v>608</v>
      </c>
      <c r="M10" s="51">
        <f t="shared" si="13"/>
        <v>1418</v>
      </c>
      <c r="N10" s="52"/>
      <c r="O10" s="51">
        <f t="shared" si="14"/>
        <v>4240</v>
      </c>
      <c r="P10" s="51">
        <f t="shared" si="15"/>
        <v>1207</v>
      </c>
      <c r="Q10" s="51">
        <f t="shared" si="16"/>
        <v>3058</v>
      </c>
      <c r="R10" s="51">
        <f t="shared" si="17"/>
        <v>18793</v>
      </c>
      <c r="S10" s="47">
        <v>111</v>
      </c>
    </row>
    <row r="11" spans="1:115" s="48" customFormat="1" ht="33.950000000000003" customHeight="1">
      <c r="A11" s="43">
        <f t="shared" si="18"/>
        <v>7</v>
      </c>
      <c r="B11" s="70" t="s">
        <v>50</v>
      </c>
      <c r="C11" s="44" t="s">
        <v>33</v>
      </c>
      <c r="D11" s="44" t="s">
        <v>49</v>
      </c>
      <c r="E11" s="45" t="s">
        <v>43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>SUM(I11:N11)</f>
        <v>4664</v>
      </c>
      <c r="P11" s="51">
        <f t="shared" ref="P11" si="28">+G11+H11+I11+L11+N11</f>
        <v>1325.1999999999998</v>
      </c>
      <c r="Q11" s="51">
        <f t="shared" ref="Q11" si="29">+J11+K11+M11</f>
        <v>3363.8</v>
      </c>
      <c r="R11" s="51">
        <f t="shared" ref="R11" si="30">+F11-P11</f>
        <v>20674.8</v>
      </c>
      <c r="S11" s="47">
        <v>111</v>
      </c>
    </row>
    <row r="12" spans="1:115" s="48" customFormat="1" ht="33.950000000000003" customHeight="1">
      <c r="A12" s="43">
        <f t="shared" si="18"/>
        <v>8</v>
      </c>
      <c r="B12" s="44" t="s">
        <v>48</v>
      </c>
      <c r="C12" s="44" t="s">
        <v>33</v>
      </c>
      <c r="D12" s="44" t="s">
        <v>49</v>
      </c>
      <c r="E12" s="45" t="s">
        <v>43</v>
      </c>
      <c r="F12" s="49">
        <v>26000</v>
      </c>
      <c r="G12" s="50"/>
      <c r="H12" s="51">
        <v>25</v>
      </c>
      <c r="I12" s="51">
        <f t="shared" si="9"/>
        <v>746.2</v>
      </c>
      <c r="J12" s="51">
        <f t="shared" si="10"/>
        <v>1845.9999999999998</v>
      </c>
      <c r="K12" s="51">
        <f t="shared" si="11"/>
        <v>286.00000000000006</v>
      </c>
      <c r="L12" s="51">
        <f t="shared" si="12"/>
        <v>790.4</v>
      </c>
      <c r="M12" s="51">
        <f t="shared" si="13"/>
        <v>1843.4</v>
      </c>
      <c r="N12" s="52"/>
      <c r="O12" s="51">
        <f t="shared" si="14"/>
        <v>5512</v>
      </c>
      <c r="P12" s="51">
        <f t="shared" si="15"/>
        <v>1561.6</v>
      </c>
      <c r="Q12" s="51">
        <f t="shared" si="16"/>
        <v>3975.4</v>
      </c>
      <c r="R12" s="51">
        <f t="shared" si="17"/>
        <v>24438.400000000001</v>
      </c>
      <c r="S12" s="47">
        <v>111</v>
      </c>
    </row>
    <row r="13" spans="1:115" s="48" customFormat="1" ht="33.950000000000003" customHeight="1" thickBot="1">
      <c r="A13" s="43">
        <f t="shared" si="18"/>
        <v>9</v>
      </c>
      <c r="B13" s="44" t="s">
        <v>35</v>
      </c>
      <c r="C13" s="44" t="s">
        <v>33</v>
      </c>
      <c r="D13" s="44" t="s">
        <v>29</v>
      </c>
      <c r="E13" s="45" t="s">
        <v>37</v>
      </c>
      <c r="F13" s="46">
        <v>17600</v>
      </c>
      <c r="G13" s="50"/>
      <c r="H13" s="51">
        <v>25</v>
      </c>
      <c r="I13" s="51">
        <f>+F13*2.87%</f>
        <v>505.12</v>
      </c>
      <c r="J13" s="51">
        <f>+F13*7.1%</f>
        <v>1249.5999999999999</v>
      </c>
      <c r="K13" s="51">
        <f>F13*1.1%</f>
        <v>193.60000000000002</v>
      </c>
      <c r="L13" s="51">
        <f>+F13*3.04%</f>
        <v>535.04</v>
      </c>
      <c r="M13" s="51">
        <f>+F13*7.09%</f>
        <v>1247.8400000000001</v>
      </c>
      <c r="N13" s="52"/>
      <c r="O13" s="51">
        <f>SUM(I13:N13)</f>
        <v>3731.2</v>
      </c>
      <c r="P13" s="51">
        <f>+G13+H13+I13+L13+N13</f>
        <v>1065.1599999999999</v>
      </c>
      <c r="Q13" s="51">
        <f>+J13+K13+M13</f>
        <v>2691.04</v>
      </c>
      <c r="R13" s="51">
        <f>+F13-P13</f>
        <v>16534.84</v>
      </c>
      <c r="S13" s="47">
        <v>111</v>
      </c>
    </row>
    <row r="14" spans="1:115" s="5" customFormat="1" ht="33.950000000000003" customHeight="1" thickBot="1">
      <c r="A14" s="53"/>
      <c r="B14" s="62" t="s">
        <v>27</v>
      </c>
      <c r="C14" s="63"/>
      <c r="D14" s="63"/>
      <c r="E14" s="64"/>
      <c r="F14" s="65">
        <f>SUM(F5:F13)</f>
        <v>223450</v>
      </c>
      <c r="G14" s="66"/>
      <c r="H14" s="67">
        <f>SUM(H5:H13)</f>
        <v>225</v>
      </c>
      <c r="I14" s="67">
        <f>SUM(I5:I13)</f>
        <v>6413.0149999999994</v>
      </c>
      <c r="J14" s="67">
        <f>SUM(J5:J13)</f>
        <v>15864.95</v>
      </c>
      <c r="K14" s="68">
        <f>SUM(K5:K13)</f>
        <v>2457.9500000000003</v>
      </c>
      <c r="L14" s="67">
        <f>SUM(L5:L13)</f>
        <v>6792.8799999999992</v>
      </c>
      <c r="M14" s="67">
        <f>SUM(M5:M13)</f>
        <v>15842.605000000001</v>
      </c>
      <c r="N14" s="66">
        <f>SUM(N5:N13)</f>
        <v>2380.2399999999998</v>
      </c>
      <c r="O14" s="67">
        <f>SUM(O5:O13)</f>
        <v>49751.64</v>
      </c>
      <c r="P14" s="67">
        <f>SUM(P5:P13)</f>
        <v>15811.135</v>
      </c>
      <c r="Q14" s="67">
        <f>SUM(Q5:Q13)</f>
        <v>34165.504999999997</v>
      </c>
      <c r="R14" s="67">
        <f>SUM(R5:R13)</f>
        <v>207638.86499999999</v>
      </c>
      <c r="S14" s="69"/>
    </row>
    <row r="15" spans="1:115" s="13" customFormat="1" ht="16.5" customHeight="1">
      <c r="A15" s="8"/>
      <c r="B15" s="8"/>
      <c r="C15" s="8"/>
      <c r="D15" s="8"/>
      <c r="E15" s="8"/>
      <c r="F15" s="8"/>
      <c r="G15" s="9"/>
      <c r="H15" s="8"/>
      <c r="I15" s="10"/>
      <c r="J15" s="10"/>
      <c r="K15" s="11"/>
      <c r="L15" s="10"/>
      <c r="M15" s="8"/>
      <c r="N15" s="9"/>
      <c r="O15" s="10"/>
      <c r="P15" s="10"/>
      <c r="Q15" s="10"/>
      <c r="R15" s="10"/>
      <c r="S15" s="12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8" t="s">
        <v>3</v>
      </c>
      <c r="B16" s="14"/>
      <c r="C16" s="14"/>
      <c r="G16" s="14"/>
      <c r="I16" s="15"/>
      <c r="J16" s="15"/>
      <c r="K16" s="6"/>
      <c r="L16" s="15"/>
      <c r="N16" s="14"/>
      <c r="O16" s="15"/>
      <c r="P16" s="15"/>
      <c r="Q16" s="15"/>
      <c r="R16" s="15"/>
      <c r="S16" s="1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</row>
    <row r="17" spans="1:19" s="7" customFormat="1" ht="24" customHeight="1">
      <c r="A17" s="7" t="s">
        <v>16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18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17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" t="s">
        <v>19</v>
      </c>
      <c r="B20" s="14"/>
      <c r="C20" s="14"/>
      <c r="G20" s="14"/>
      <c r="I20" s="15"/>
      <c r="J20" s="15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3" t="s">
        <v>28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4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3.25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B39" s="14"/>
      <c r="C39" s="14"/>
      <c r="G39" s="14"/>
      <c r="I39" s="15"/>
      <c r="J39" s="15"/>
      <c r="L39" s="15"/>
      <c r="M39" s="15"/>
      <c r="N39" s="16"/>
      <c r="O39" s="15"/>
      <c r="P39" s="15"/>
      <c r="Q39" s="15"/>
      <c r="R39" s="15"/>
      <c r="S39" s="16"/>
    </row>
    <row r="40" spans="1:19" s="7" customFormat="1" ht="24" customHeight="1">
      <c r="A40" s="8"/>
      <c r="B40" s="14"/>
      <c r="C40" s="14"/>
      <c r="G40" s="14"/>
      <c r="I40" s="15"/>
      <c r="J40" s="15"/>
      <c r="L40" s="15"/>
      <c r="N40" s="14"/>
      <c r="O40" s="15"/>
      <c r="P40" s="15"/>
      <c r="Q40" s="15"/>
      <c r="R40" s="15"/>
      <c r="S40" s="16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  <row r="289" spans="1:19">
      <c r="A289" s="41"/>
      <c r="B289" s="41"/>
      <c r="C289" s="41"/>
      <c r="D289" s="41"/>
      <c r="E289" s="41"/>
      <c r="F289" s="41"/>
      <c r="G289" s="42"/>
      <c r="H289" s="41"/>
      <c r="I289" s="41"/>
      <c r="J289" s="41"/>
      <c r="K289" s="41"/>
      <c r="L289" s="41"/>
      <c r="M289" s="41"/>
      <c r="N289" s="42"/>
      <c r="O289" s="41"/>
      <c r="P289" s="41"/>
      <c r="Q289" s="41"/>
      <c r="R289" s="41"/>
      <c r="S289" s="42"/>
    </row>
  </sheetData>
  <mergeCells count="5">
    <mergeCell ref="R1:S1"/>
    <mergeCell ref="D1:Q1"/>
    <mergeCell ref="A1:C1"/>
    <mergeCell ref="A21:K21"/>
    <mergeCell ref="A22:K2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2021-10-19T15:26:26Z</dcterms:modified>
</cp:coreProperties>
</file>